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5135" windowHeight="838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33" i="1"/>
  <c r="C30"/>
  <c r="C27"/>
  <c r="C24"/>
  <c r="C21"/>
  <c r="A18"/>
  <c r="D10"/>
  <c r="E10" s="1"/>
  <c r="C41" s="1"/>
  <c r="D11"/>
  <c r="E11" s="1"/>
  <c r="C42" s="1"/>
  <c r="D12"/>
  <c r="E12" s="1"/>
  <c r="C43" s="1"/>
  <c r="D13"/>
  <c r="E13" s="1"/>
  <c r="C44" s="1"/>
  <c r="D9"/>
  <c r="E9" s="1"/>
  <c r="C40" s="1"/>
  <c r="C45" s="1"/>
  <c r="B48" s="1"/>
  <c r="D40" l="1"/>
  <c r="F40" s="1"/>
  <c r="D44"/>
  <c r="F44" s="1"/>
  <c r="D43"/>
  <c r="F43" s="1"/>
  <c r="D42"/>
  <c r="F42" s="1"/>
  <c r="D41"/>
  <c r="F41" s="1"/>
  <c r="B56"/>
  <c r="B84" s="1"/>
  <c r="B60"/>
  <c r="B88" s="1"/>
  <c r="B59"/>
  <c r="B87" s="1"/>
  <c r="B58"/>
  <c r="B86" s="1"/>
  <c r="B57"/>
  <c r="C60"/>
  <c r="C88" s="1"/>
  <c r="C59"/>
  <c r="C87" s="1"/>
  <c r="C58"/>
  <c r="C86" s="1"/>
  <c r="C57"/>
  <c r="C85" s="1"/>
  <c r="C56"/>
  <c r="C84" s="1"/>
  <c r="C89" s="1"/>
  <c r="K60"/>
  <c r="K88" s="1"/>
  <c r="J60"/>
  <c r="J88" s="1"/>
  <c r="I60"/>
  <c r="I88" s="1"/>
  <c r="H60"/>
  <c r="H88" s="1"/>
  <c r="G60"/>
  <c r="G88" s="1"/>
  <c r="F60"/>
  <c r="F88" s="1"/>
  <c r="E60"/>
  <c r="E88" s="1"/>
  <c r="D60"/>
  <c r="D88" s="1"/>
  <c r="K59"/>
  <c r="K87" s="1"/>
  <c r="J59"/>
  <c r="J87" s="1"/>
  <c r="I59"/>
  <c r="I87" s="1"/>
  <c r="H59"/>
  <c r="H87" s="1"/>
  <c r="G59"/>
  <c r="G87" s="1"/>
  <c r="F59"/>
  <c r="F87" s="1"/>
  <c r="E59"/>
  <c r="E87" s="1"/>
  <c r="D59"/>
  <c r="D87" s="1"/>
  <c r="K58"/>
  <c r="K86" s="1"/>
  <c r="J58"/>
  <c r="J86" s="1"/>
  <c r="I58"/>
  <c r="I86" s="1"/>
  <c r="H58"/>
  <c r="H86" s="1"/>
  <c r="G58"/>
  <c r="G86" s="1"/>
  <c r="F58"/>
  <c r="F86" s="1"/>
  <c r="E58"/>
  <c r="E86" s="1"/>
  <c r="D58"/>
  <c r="D86" s="1"/>
  <c r="K57"/>
  <c r="K85" s="1"/>
  <c r="J57"/>
  <c r="J85" s="1"/>
  <c r="I57"/>
  <c r="I85" s="1"/>
  <c r="H57"/>
  <c r="H85" s="1"/>
  <c r="G57"/>
  <c r="G85" s="1"/>
  <c r="F57"/>
  <c r="F85" s="1"/>
  <c r="E57"/>
  <c r="E85" s="1"/>
  <c r="D57"/>
  <c r="D85" s="1"/>
  <c r="K56"/>
  <c r="J56"/>
  <c r="I56"/>
  <c r="H56"/>
  <c r="G56"/>
  <c r="F56"/>
  <c r="E56"/>
  <c r="D56"/>
  <c r="V60"/>
  <c r="V88" s="1"/>
  <c r="U60"/>
  <c r="U88" s="1"/>
  <c r="T60"/>
  <c r="T88" s="1"/>
  <c r="S60"/>
  <c r="S88" s="1"/>
  <c r="R60"/>
  <c r="R88" s="1"/>
  <c r="Q60"/>
  <c r="Q88" s="1"/>
  <c r="P60"/>
  <c r="P88" s="1"/>
  <c r="O60"/>
  <c r="O88" s="1"/>
  <c r="N60"/>
  <c r="N88" s="1"/>
  <c r="M60"/>
  <c r="M88" s="1"/>
  <c r="L60"/>
  <c r="L88" s="1"/>
  <c r="V59"/>
  <c r="V87" s="1"/>
  <c r="U59"/>
  <c r="U87" s="1"/>
  <c r="T59"/>
  <c r="T87" s="1"/>
  <c r="S59"/>
  <c r="S87" s="1"/>
  <c r="R59"/>
  <c r="R87" s="1"/>
  <c r="Q59"/>
  <c r="Q87" s="1"/>
  <c r="P59"/>
  <c r="P87" s="1"/>
  <c r="O59"/>
  <c r="O87" s="1"/>
  <c r="N59"/>
  <c r="N87" s="1"/>
  <c r="M59"/>
  <c r="M87" s="1"/>
  <c r="L59"/>
  <c r="L87" s="1"/>
  <c r="V58"/>
  <c r="V86" s="1"/>
  <c r="U58"/>
  <c r="U86" s="1"/>
  <c r="T58"/>
  <c r="T86" s="1"/>
  <c r="S58"/>
  <c r="S86" s="1"/>
  <c r="R58"/>
  <c r="R86" s="1"/>
  <c r="Q58"/>
  <c r="Q86" s="1"/>
  <c r="P58"/>
  <c r="P86" s="1"/>
  <c r="O58"/>
  <c r="O86" s="1"/>
  <c r="N58"/>
  <c r="N86" s="1"/>
  <c r="M58"/>
  <c r="M86" s="1"/>
  <c r="L58"/>
  <c r="L86" s="1"/>
  <c r="V57"/>
  <c r="V85" s="1"/>
  <c r="U57"/>
  <c r="U85" s="1"/>
  <c r="T57"/>
  <c r="T85" s="1"/>
  <c r="S57"/>
  <c r="S85" s="1"/>
  <c r="R57"/>
  <c r="R85" s="1"/>
  <c r="Q57"/>
  <c r="Q85" s="1"/>
  <c r="P57"/>
  <c r="P85" s="1"/>
  <c r="O57"/>
  <c r="O85" s="1"/>
  <c r="N57"/>
  <c r="N85" s="1"/>
  <c r="M57"/>
  <c r="M85" s="1"/>
  <c r="L57"/>
  <c r="L85" s="1"/>
  <c r="V56"/>
  <c r="U56"/>
  <c r="T56"/>
  <c r="S56"/>
  <c r="R56"/>
  <c r="Q56"/>
  <c r="P56"/>
  <c r="O56"/>
  <c r="N56"/>
  <c r="M56"/>
  <c r="L56"/>
  <c r="B40"/>
  <c r="B44"/>
  <c r="B43"/>
  <c r="B42"/>
  <c r="B41"/>
  <c r="A20"/>
  <c r="A21"/>
  <c r="A23"/>
  <c r="A24"/>
  <c r="A26"/>
  <c r="A27"/>
  <c r="A29"/>
  <c r="A30"/>
  <c r="A32"/>
  <c r="A33"/>
  <c r="L61" l="1"/>
  <c r="L84"/>
  <c r="L89" s="1"/>
  <c r="M61"/>
  <c r="M84"/>
  <c r="M89" s="1"/>
  <c r="N61"/>
  <c r="N84"/>
  <c r="N89" s="1"/>
  <c r="O61"/>
  <c r="O84"/>
  <c r="O89" s="1"/>
  <c r="P61"/>
  <c r="P84"/>
  <c r="P89" s="1"/>
  <c r="Q61"/>
  <c r="Q84"/>
  <c r="Q89" s="1"/>
  <c r="R61"/>
  <c r="R84"/>
  <c r="R89" s="1"/>
  <c r="S61"/>
  <c r="S84"/>
  <c r="S89" s="1"/>
  <c r="T61"/>
  <c r="T84"/>
  <c r="T89" s="1"/>
  <c r="U61"/>
  <c r="U84"/>
  <c r="U89" s="1"/>
  <c r="V61"/>
  <c r="V84"/>
  <c r="V89" s="1"/>
  <c r="D61"/>
  <c r="D84"/>
  <c r="D89" s="1"/>
  <c r="E61"/>
  <c r="E84"/>
  <c r="E89" s="1"/>
  <c r="F61"/>
  <c r="F84"/>
  <c r="F89" s="1"/>
  <c r="G61"/>
  <c r="G84"/>
  <c r="G89" s="1"/>
  <c r="H61"/>
  <c r="H84"/>
  <c r="H89" s="1"/>
  <c r="I61"/>
  <c r="I84"/>
  <c r="I89" s="1"/>
  <c r="J61"/>
  <c r="J84"/>
  <c r="J89" s="1"/>
  <c r="K61"/>
  <c r="K84"/>
  <c r="K89" s="1"/>
  <c r="B61"/>
  <c r="B85"/>
  <c r="B89"/>
  <c r="F45"/>
  <c r="D45"/>
  <c r="C61"/>
  <c r="B45"/>
  <c r="B47" s="1"/>
  <c r="C90" s="1"/>
  <c r="B50" l="1"/>
  <c r="B90"/>
  <c r="K90"/>
  <c r="J90"/>
  <c r="I90"/>
  <c r="H90"/>
  <c r="G90"/>
  <c r="F90"/>
  <c r="E90"/>
  <c r="D90"/>
  <c r="V90"/>
  <c r="U90"/>
  <c r="T90"/>
  <c r="S90"/>
  <c r="R90"/>
  <c r="Q90"/>
  <c r="P90"/>
  <c r="O90"/>
  <c r="N90"/>
  <c r="M90"/>
  <c r="L90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B49"/>
  <c r="B62"/>
  <c r="C62"/>
</calcChain>
</file>

<file path=xl/sharedStrings.xml><?xml version="1.0" encoding="utf-8"?>
<sst xmlns="http://schemas.openxmlformats.org/spreadsheetml/2006/main" count="36" uniqueCount="28">
  <si>
    <t>most</t>
  </si>
  <si>
    <t>l</t>
  </si>
  <si>
    <t>x</t>
  </si>
  <si>
    <t>u</t>
  </si>
  <si>
    <t>zatížení</t>
  </si>
  <si>
    <t>i</t>
  </si>
  <si>
    <t>Fri</t>
  </si>
  <si>
    <t>uri</t>
  </si>
  <si>
    <t>m</t>
  </si>
  <si>
    <t>jednotky</t>
  </si>
  <si>
    <t>uai</t>
  </si>
  <si>
    <t>Fai</t>
  </si>
  <si>
    <t>y most</t>
  </si>
  <si>
    <t>y síly</t>
  </si>
  <si>
    <t>Výpočet reakcí</t>
  </si>
  <si>
    <t>Mai</t>
  </si>
  <si>
    <t>Mbi</t>
  </si>
  <si>
    <t>suma</t>
  </si>
  <si>
    <t>Vxi</t>
  </si>
  <si>
    <t>Ra</t>
  </si>
  <si>
    <t>Rb</t>
  </si>
  <si>
    <t>M</t>
  </si>
  <si>
    <t>Vykresleni posouvajicich sil</t>
  </si>
  <si>
    <t>dodelat moment a vzkresleni momentu</t>
  </si>
  <si>
    <t>Fai, když</t>
  </si>
  <si>
    <t>moment ma vyjit 471</t>
  </si>
  <si>
    <t>Vykresleni momentu</t>
  </si>
  <si>
    <t>Mxi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</si>
</sst>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/>
      <c:scatterChart>
        <c:scatterStyle val="lineMarker"/>
        <c:ser>
          <c:idx val="0"/>
          <c:order val="0"/>
          <c:tx>
            <c:strRef>
              <c:f>List1!$B$16</c:f>
              <c:strCache>
                <c:ptCount val="1"/>
                <c:pt idx="0">
                  <c:v>y most</c:v>
                </c:pt>
              </c:strCache>
            </c:strRef>
          </c:tx>
          <c:marker>
            <c:symbol val="triangle"/>
            <c:size val="10"/>
          </c:marker>
          <c:xVal>
            <c:numRef>
              <c:f>List1!$A$17:$A$34</c:f>
              <c:numCache>
                <c:formatCode>General</c:formatCode>
                <c:ptCount val="18"/>
                <c:pt idx="0">
                  <c:v>0</c:v>
                </c:pt>
                <c:pt idx="1">
                  <c:v>20</c:v>
                </c:pt>
                <c:pt idx="3">
                  <c:v>5</c:v>
                </c:pt>
                <c:pt idx="4">
                  <c:v>5</c:v>
                </c:pt>
                <c:pt idx="6">
                  <c:v>8</c:v>
                </c:pt>
                <c:pt idx="7">
                  <c:v>8</c:v>
                </c:pt>
                <c:pt idx="9">
                  <c:v>9</c:v>
                </c:pt>
                <c:pt idx="10">
                  <c:v>9</c:v>
                </c:pt>
                <c:pt idx="12">
                  <c:v>17</c:v>
                </c:pt>
                <c:pt idx="13">
                  <c:v>17</c:v>
                </c:pt>
                <c:pt idx="15">
                  <c:v>18</c:v>
                </c:pt>
                <c:pt idx="16">
                  <c:v>18</c:v>
                </c:pt>
              </c:numCache>
            </c:numRef>
          </c:xVal>
          <c:yVal>
            <c:numRef>
              <c:f>List1!$B$17:$B$34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</c:numCache>
            </c:numRef>
          </c:yVal>
        </c:ser>
        <c:ser>
          <c:idx val="1"/>
          <c:order val="1"/>
          <c:tx>
            <c:strRef>
              <c:f>List1!$C$16</c:f>
              <c:strCache>
                <c:ptCount val="1"/>
                <c:pt idx="0">
                  <c:v>y síly</c:v>
                </c:pt>
              </c:strCache>
            </c:strRef>
          </c:tx>
          <c:marker>
            <c:symbol val="diamond"/>
            <c:size val="7"/>
          </c:marker>
          <c:xVal>
            <c:numRef>
              <c:f>List1!$A$17:$A$34</c:f>
              <c:numCache>
                <c:formatCode>General</c:formatCode>
                <c:ptCount val="18"/>
                <c:pt idx="0">
                  <c:v>0</c:v>
                </c:pt>
                <c:pt idx="1">
                  <c:v>20</c:v>
                </c:pt>
                <c:pt idx="3">
                  <c:v>5</c:v>
                </c:pt>
                <c:pt idx="4">
                  <c:v>5</c:v>
                </c:pt>
                <c:pt idx="6">
                  <c:v>8</c:v>
                </c:pt>
                <c:pt idx="7">
                  <c:v>8</c:v>
                </c:pt>
                <c:pt idx="9">
                  <c:v>9</c:v>
                </c:pt>
                <c:pt idx="10">
                  <c:v>9</c:v>
                </c:pt>
                <c:pt idx="12">
                  <c:v>17</c:v>
                </c:pt>
                <c:pt idx="13">
                  <c:v>17</c:v>
                </c:pt>
                <c:pt idx="15">
                  <c:v>18</c:v>
                </c:pt>
                <c:pt idx="16">
                  <c:v>18</c:v>
                </c:pt>
              </c:numCache>
            </c:numRef>
          </c:xVal>
          <c:yVal>
            <c:numRef>
              <c:f>List1!$C$17:$C$34</c:f>
              <c:numCache>
                <c:formatCode>General</c:formatCode>
                <c:ptCount val="18"/>
                <c:pt idx="3">
                  <c:v>0</c:v>
                </c:pt>
                <c:pt idx="4">
                  <c:v>20</c:v>
                </c:pt>
                <c:pt idx="6">
                  <c:v>0</c:v>
                </c:pt>
                <c:pt idx="7">
                  <c:v>40</c:v>
                </c:pt>
                <c:pt idx="9">
                  <c:v>0</c:v>
                </c:pt>
                <c:pt idx="10">
                  <c:v>40</c:v>
                </c:pt>
                <c:pt idx="12">
                  <c:v>0</c:v>
                </c:pt>
                <c:pt idx="13">
                  <c:v>55</c:v>
                </c:pt>
                <c:pt idx="15">
                  <c:v>0</c:v>
                </c:pt>
                <c:pt idx="16">
                  <c:v>50</c:v>
                </c:pt>
              </c:numCache>
            </c:numRef>
          </c:yVal>
        </c:ser>
        <c:axId val="98455936"/>
        <c:axId val="98457472"/>
      </c:scatterChart>
      <c:valAx>
        <c:axId val="98455936"/>
        <c:scaling>
          <c:orientation val="minMax"/>
        </c:scaling>
        <c:axPos val="b"/>
        <c:numFmt formatCode="General" sourceLinked="1"/>
        <c:tickLblPos val="nextTo"/>
        <c:crossAx val="98457472"/>
        <c:crosses val="autoZero"/>
        <c:crossBetween val="midCat"/>
      </c:valAx>
      <c:valAx>
        <c:axId val="98457472"/>
        <c:scaling>
          <c:orientation val="minMax"/>
        </c:scaling>
        <c:axPos val="l"/>
        <c:majorGridlines/>
        <c:numFmt formatCode="General" sourceLinked="1"/>
        <c:tickLblPos val="nextTo"/>
        <c:crossAx val="9845593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>
        <c:manualLayout>
          <c:layoutTarget val="inner"/>
          <c:xMode val="edge"/>
          <c:yMode val="edge"/>
          <c:x val="0.10707174103237098"/>
          <c:y val="0.21795166229221349"/>
          <c:w val="0.71412970253718311"/>
          <c:h val="0.75379593175853044"/>
        </c:manualLayout>
      </c:layout>
      <c:scatterChart>
        <c:scatterStyle val="lineMarker"/>
        <c:ser>
          <c:idx val="0"/>
          <c:order val="0"/>
          <c:tx>
            <c:strRef>
              <c:f>List1!$A$62</c:f>
              <c:strCache>
                <c:ptCount val="1"/>
                <c:pt idx="0">
                  <c:v>Vxi</c:v>
                </c:pt>
              </c:strCache>
            </c:strRef>
          </c:tx>
          <c:yVal>
            <c:numRef>
              <c:f>List1!$B$62:$V$62</c:f>
              <c:numCache>
                <c:formatCode>General</c:formatCode>
                <c:ptCount val="21"/>
                <c:pt idx="0">
                  <c:v>74.25</c:v>
                </c:pt>
                <c:pt idx="1">
                  <c:v>74.25</c:v>
                </c:pt>
                <c:pt idx="2">
                  <c:v>74.25</c:v>
                </c:pt>
                <c:pt idx="3">
                  <c:v>74.25</c:v>
                </c:pt>
                <c:pt idx="4">
                  <c:v>74.25</c:v>
                </c:pt>
                <c:pt idx="5">
                  <c:v>74.25</c:v>
                </c:pt>
                <c:pt idx="6">
                  <c:v>54.25</c:v>
                </c:pt>
                <c:pt idx="7">
                  <c:v>54.25</c:v>
                </c:pt>
                <c:pt idx="8">
                  <c:v>54.25</c:v>
                </c:pt>
                <c:pt idx="9">
                  <c:v>14.25</c:v>
                </c:pt>
                <c:pt idx="10">
                  <c:v>-25.75</c:v>
                </c:pt>
                <c:pt idx="11">
                  <c:v>-25.75</c:v>
                </c:pt>
                <c:pt idx="12">
                  <c:v>-25.75</c:v>
                </c:pt>
                <c:pt idx="13">
                  <c:v>-25.75</c:v>
                </c:pt>
                <c:pt idx="14">
                  <c:v>-25.75</c:v>
                </c:pt>
                <c:pt idx="15">
                  <c:v>-25.75</c:v>
                </c:pt>
                <c:pt idx="16">
                  <c:v>-25.75</c:v>
                </c:pt>
                <c:pt idx="17">
                  <c:v>-25.75</c:v>
                </c:pt>
                <c:pt idx="18">
                  <c:v>-80.75</c:v>
                </c:pt>
                <c:pt idx="19">
                  <c:v>-130.75</c:v>
                </c:pt>
                <c:pt idx="20">
                  <c:v>-130.75</c:v>
                </c:pt>
              </c:numCache>
            </c:numRef>
          </c:yVal>
        </c:ser>
        <c:axId val="98489856"/>
        <c:axId val="98491392"/>
      </c:scatterChart>
      <c:valAx>
        <c:axId val="98489856"/>
        <c:scaling>
          <c:orientation val="minMax"/>
        </c:scaling>
        <c:axPos val="b"/>
        <c:tickLblPos val="nextTo"/>
        <c:crossAx val="98491392"/>
        <c:crosses val="autoZero"/>
        <c:crossBetween val="midCat"/>
      </c:valAx>
      <c:valAx>
        <c:axId val="98491392"/>
        <c:scaling>
          <c:orientation val="minMax"/>
        </c:scaling>
        <c:axPos val="l"/>
        <c:majorGridlines/>
        <c:numFmt formatCode="General" sourceLinked="1"/>
        <c:tickLblPos val="nextTo"/>
        <c:crossAx val="9848985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List1!$A$90</c:f>
              <c:strCache>
                <c:ptCount val="1"/>
                <c:pt idx="0">
                  <c:v>Mxi</c:v>
                </c:pt>
              </c:strCache>
            </c:strRef>
          </c:tx>
          <c:yVal>
            <c:numRef>
              <c:f>List1!$B$90:$V$90</c:f>
              <c:numCache>
                <c:formatCode>General</c:formatCode>
                <c:ptCount val="21"/>
                <c:pt idx="0">
                  <c:v>0</c:v>
                </c:pt>
                <c:pt idx="1">
                  <c:v>-74.25</c:v>
                </c:pt>
                <c:pt idx="2">
                  <c:v>-148.5</c:v>
                </c:pt>
                <c:pt idx="3">
                  <c:v>-222.75</c:v>
                </c:pt>
                <c:pt idx="4">
                  <c:v>-297</c:v>
                </c:pt>
                <c:pt idx="5">
                  <c:v>-371.25</c:v>
                </c:pt>
                <c:pt idx="6">
                  <c:v>-425.5</c:v>
                </c:pt>
                <c:pt idx="7">
                  <c:v>-479.75</c:v>
                </c:pt>
                <c:pt idx="8">
                  <c:v>-534</c:v>
                </c:pt>
                <c:pt idx="9">
                  <c:v>-548.25</c:v>
                </c:pt>
                <c:pt idx="10">
                  <c:v>-522.5</c:v>
                </c:pt>
                <c:pt idx="11">
                  <c:v>-496.75</c:v>
                </c:pt>
                <c:pt idx="12">
                  <c:v>-471</c:v>
                </c:pt>
                <c:pt idx="13">
                  <c:v>-445.25</c:v>
                </c:pt>
                <c:pt idx="14">
                  <c:v>-419.5</c:v>
                </c:pt>
                <c:pt idx="15">
                  <c:v>-393.75</c:v>
                </c:pt>
                <c:pt idx="16">
                  <c:v>-368</c:v>
                </c:pt>
                <c:pt idx="17">
                  <c:v>-342.25</c:v>
                </c:pt>
                <c:pt idx="18">
                  <c:v>-261.5</c:v>
                </c:pt>
                <c:pt idx="19">
                  <c:v>-130.75</c:v>
                </c:pt>
                <c:pt idx="20">
                  <c:v>0</c:v>
                </c:pt>
              </c:numCache>
            </c:numRef>
          </c:yVal>
        </c:ser>
        <c:axId val="116210688"/>
        <c:axId val="116209152"/>
      </c:scatterChart>
      <c:valAx>
        <c:axId val="116210688"/>
        <c:scaling>
          <c:orientation val="minMax"/>
        </c:scaling>
        <c:axPos val="b"/>
        <c:tickLblPos val="nextTo"/>
        <c:crossAx val="116209152"/>
        <c:crosses val="autoZero"/>
        <c:crossBetween val="midCat"/>
      </c:valAx>
      <c:valAx>
        <c:axId val="116209152"/>
        <c:scaling>
          <c:orientation val="minMax"/>
        </c:scaling>
        <c:axPos val="l"/>
        <c:majorGridlines/>
        <c:numFmt formatCode="General" sourceLinked="1"/>
        <c:tickLblPos val="nextTo"/>
        <c:crossAx val="11621068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6</xdr:row>
      <xdr:rowOff>104775</xdr:rowOff>
    </xdr:from>
    <xdr:to>
      <xdr:col>13</xdr:col>
      <xdr:colOff>38100</xdr:colOff>
      <xdr:row>20</xdr:row>
      <xdr:rowOff>180975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63</xdr:row>
      <xdr:rowOff>47625</xdr:rowOff>
    </xdr:from>
    <xdr:to>
      <xdr:col>12</xdr:col>
      <xdr:colOff>295275</xdr:colOff>
      <xdr:row>77</xdr:row>
      <xdr:rowOff>123825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600075</xdr:colOff>
      <xdr:row>91</xdr:row>
      <xdr:rowOff>123825</xdr:rowOff>
    </xdr:from>
    <xdr:to>
      <xdr:col>9</xdr:col>
      <xdr:colOff>295275</xdr:colOff>
      <xdr:row>106</xdr:row>
      <xdr:rowOff>9525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90"/>
  <sheetViews>
    <sheetView tabSelected="1" topLeftCell="A100" workbookViewId="0">
      <selection activeCell="B111" sqref="B111"/>
    </sheetView>
  </sheetViews>
  <sheetFormatPr defaultRowHeight="15"/>
  <sheetData>
    <row r="1" spans="1:5">
      <c r="A1" t="s">
        <v>0</v>
      </c>
      <c r="C1" t="s">
        <v>9</v>
      </c>
    </row>
    <row r="2" spans="1:5">
      <c r="A2" t="s">
        <v>1</v>
      </c>
      <c r="B2">
        <v>20</v>
      </c>
      <c r="C2" t="s">
        <v>8</v>
      </c>
    </row>
    <row r="3" spans="1:5">
      <c r="A3" t="s">
        <v>2</v>
      </c>
      <c r="B3">
        <v>12</v>
      </c>
      <c r="C3" t="s">
        <v>8</v>
      </c>
    </row>
    <row r="4" spans="1:5">
      <c r="A4" t="s">
        <v>3</v>
      </c>
      <c r="B4">
        <v>5</v>
      </c>
      <c r="C4" t="s">
        <v>8</v>
      </c>
    </row>
    <row r="7" spans="1:5">
      <c r="A7" t="s">
        <v>4</v>
      </c>
    </row>
    <row r="8" spans="1:5">
      <c r="A8" t="s">
        <v>5</v>
      </c>
      <c r="B8" t="s">
        <v>6</v>
      </c>
      <c r="C8" t="s">
        <v>7</v>
      </c>
      <c r="D8" t="s">
        <v>10</v>
      </c>
      <c r="E8" t="s">
        <v>11</v>
      </c>
    </row>
    <row r="9" spans="1:5">
      <c r="A9">
        <v>1</v>
      </c>
      <c r="B9">
        <v>20</v>
      </c>
      <c r="C9">
        <v>0</v>
      </c>
      <c r="D9">
        <f>B$4+C9</f>
        <v>5</v>
      </c>
      <c r="E9">
        <f>IF(AND(D9&gt;=0,D9&lt;=B$2),B9,0)</f>
        <v>20</v>
      </c>
    </row>
    <row r="10" spans="1:5">
      <c r="A10">
        <v>2</v>
      </c>
      <c r="B10">
        <v>40</v>
      </c>
      <c r="C10">
        <v>3</v>
      </c>
      <c r="D10">
        <f t="shared" ref="D10:D13" si="0">B$4+C10</f>
        <v>8</v>
      </c>
      <c r="E10">
        <f t="shared" ref="E10:E13" si="1">IF(AND(D10&gt;=0,D10&lt;=B$2),B10,0)</f>
        <v>40</v>
      </c>
    </row>
    <row r="11" spans="1:5">
      <c r="A11">
        <v>3</v>
      </c>
      <c r="B11">
        <v>40</v>
      </c>
      <c r="C11">
        <v>4</v>
      </c>
      <c r="D11">
        <f t="shared" si="0"/>
        <v>9</v>
      </c>
      <c r="E11">
        <f t="shared" si="1"/>
        <v>40</v>
      </c>
    </row>
    <row r="12" spans="1:5">
      <c r="A12">
        <v>4</v>
      </c>
      <c r="B12">
        <v>55</v>
      </c>
      <c r="C12">
        <v>12</v>
      </c>
      <c r="D12">
        <f t="shared" si="0"/>
        <v>17</v>
      </c>
      <c r="E12">
        <f t="shared" si="1"/>
        <v>55</v>
      </c>
    </row>
    <row r="13" spans="1:5">
      <c r="A13">
        <v>5</v>
      </c>
      <c r="B13">
        <v>50</v>
      </c>
      <c r="C13">
        <v>13</v>
      </c>
      <c r="D13">
        <f t="shared" si="0"/>
        <v>18</v>
      </c>
      <c r="E13">
        <f t="shared" si="1"/>
        <v>50</v>
      </c>
    </row>
    <row r="16" spans="1:5">
      <c r="A16" t="s">
        <v>2</v>
      </c>
      <c r="B16" t="s">
        <v>12</v>
      </c>
      <c r="C16" t="s">
        <v>13</v>
      </c>
    </row>
    <row r="17" spans="1:3">
      <c r="A17">
        <v>0</v>
      </c>
      <c r="B17">
        <v>0</v>
      </c>
      <c r="C17" s="1"/>
    </row>
    <row r="18" spans="1:3">
      <c r="A18">
        <f>B2</f>
        <v>20</v>
      </c>
      <c r="B18">
        <v>0</v>
      </c>
      <c r="C18" s="1"/>
    </row>
    <row r="19" spans="1:3">
      <c r="A19" s="1"/>
      <c r="B19" s="1"/>
      <c r="C19" s="1"/>
    </row>
    <row r="20" spans="1:3">
      <c r="A20">
        <f>D9</f>
        <v>5</v>
      </c>
      <c r="B20" s="1"/>
      <c r="C20">
        <v>0</v>
      </c>
    </row>
    <row r="21" spans="1:3">
      <c r="A21">
        <f>D9</f>
        <v>5</v>
      </c>
      <c r="B21" s="1"/>
      <c r="C21">
        <f>B9</f>
        <v>20</v>
      </c>
    </row>
    <row r="22" spans="1:3">
      <c r="A22" s="1"/>
      <c r="B22" s="1"/>
      <c r="C22" s="1"/>
    </row>
    <row r="23" spans="1:3">
      <c r="A23">
        <f>D10</f>
        <v>8</v>
      </c>
      <c r="B23" s="1"/>
      <c r="C23">
        <v>0</v>
      </c>
    </row>
    <row r="24" spans="1:3">
      <c r="A24">
        <f>D10</f>
        <v>8</v>
      </c>
      <c r="B24" s="1"/>
      <c r="C24">
        <f>B10</f>
        <v>40</v>
      </c>
    </row>
    <row r="25" spans="1:3">
      <c r="A25" s="1"/>
      <c r="B25" s="1"/>
      <c r="C25" s="1"/>
    </row>
    <row r="26" spans="1:3">
      <c r="A26">
        <f>D11</f>
        <v>9</v>
      </c>
      <c r="B26" s="1"/>
      <c r="C26">
        <v>0</v>
      </c>
    </row>
    <row r="27" spans="1:3">
      <c r="A27">
        <f>D11</f>
        <v>9</v>
      </c>
      <c r="B27" s="1"/>
      <c r="C27">
        <f>B11</f>
        <v>40</v>
      </c>
    </row>
    <row r="28" spans="1:3">
      <c r="A28" s="1"/>
      <c r="B28" s="1"/>
      <c r="C28" s="1"/>
    </row>
    <row r="29" spans="1:3">
      <c r="A29">
        <f>D12</f>
        <v>17</v>
      </c>
      <c r="B29" s="1"/>
      <c r="C29">
        <v>0</v>
      </c>
    </row>
    <row r="30" spans="1:3">
      <c r="A30">
        <f>D12</f>
        <v>17</v>
      </c>
      <c r="B30" s="1"/>
      <c r="C30">
        <f>B12</f>
        <v>55</v>
      </c>
    </row>
    <row r="31" spans="1:3">
      <c r="A31" s="1"/>
      <c r="B31" s="1"/>
      <c r="C31" s="1"/>
    </row>
    <row r="32" spans="1:3">
      <c r="A32">
        <f>D13</f>
        <v>18</v>
      </c>
      <c r="B32" s="1"/>
      <c r="C32">
        <v>0</v>
      </c>
    </row>
    <row r="33" spans="1:6">
      <c r="A33">
        <f>D13</f>
        <v>18</v>
      </c>
      <c r="B33" s="1"/>
      <c r="C33">
        <f>B13</f>
        <v>50</v>
      </c>
    </row>
    <row r="34" spans="1:6">
      <c r="A34" s="1"/>
      <c r="B34" s="1"/>
      <c r="C34" s="1"/>
    </row>
    <row r="37" spans="1:6">
      <c r="A37" t="s">
        <v>14</v>
      </c>
    </row>
    <row r="39" spans="1:6">
      <c r="A39" t="s">
        <v>5</v>
      </c>
      <c r="B39" t="s">
        <v>15</v>
      </c>
      <c r="C39" t="s">
        <v>16</v>
      </c>
      <c r="D39" t="s">
        <v>24</v>
      </c>
    </row>
    <row r="40" spans="1:6">
      <c r="A40">
        <v>1</v>
      </c>
      <c r="B40">
        <f>E9*D9</f>
        <v>100</v>
      </c>
      <c r="C40">
        <f>E9*(B$2-D9)</f>
        <v>300</v>
      </c>
      <c r="D40">
        <f>IF(D9&lt;B$3,0,E9)</f>
        <v>0</v>
      </c>
      <c r="F40">
        <f>-D40*(D9-B$3)</f>
        <v>0</v>
      </c>
    </row>
    <row r="41" spans="1:6">
      <c r="A41">
        <v>2</v>
      </c>
      <c r="B41">
        <f t="shared" ref="B41:B44" si="2">E10*D10</f>
        <v>320</v>
      </c>
      <c r="C41">
        <f t="shared" ref="C41:C44" si="3">E10*(B$2-D10)</f>
        <v>480</v>
      </c>
      <c r="D41">
        <f t="shared" ref="D41:D44" si="4">IF(D10&lt;B$3,0,E10)</f>
        <v>0</v>
      </c>
      <c r="F41">
        <f t="shared" ref="F41:F44" si="5">-D41*(D10-B$3)</f>
        <v>0</v>
      </c>
    </row>
    <row r="42" spans="1:6">
      <c r="A42">
        <v>3</v>
      </c>
      <c r="B42">
        <f t="shared" si="2"/>
        <v>360</v>
      </c>
      <c r="C42">
        <f t="shared" si="3"/>
        <v>440</v>
      </c>
      <c r="D42">
        <f t="shared" si="4"/>
        <v>0</v>
      </c>
      <c r="F42">
        <f t="shared" si="5"/>
        <v>0</v>
      </c>
    </row>
    <row r="43" spans="1:6">
      <c r="A43">
        <v>4</v>
      </c>
      <c r="B43">
        <f t="shared" si="2"/>
        <v>935</v>
      </c>
      <c r="C43">
        <f t="shared" si="3"/>
        <v>165</v>
      </c>
      <c r="D43">
        <f t="shared" si="4"/>
        <v>55</v>
      </c>
      <c r="F43">
        <f t="shared" si="5"/>
        <v>-275</v>
      </c>
    </row>
    <row r="44" spans="1:6">
      <c r="A44">
        <v>5</v>
      </c>
      <c r="B44">
        <f t="shared" si="2"/>
        <v>900</v>
      </c>
      <c r="C44">
        <f t="shared" si="3"/>
        <v>100</v>
      </c>
      <c r="D44">
        <f t="shared" si="4"/>
        <v>50</v>
      </c>
      <c r="F44">
        <f t="shared" si="5"/>
        <v>-300</v>
      </c>
    </row>
    <row r="45" spans="1:6">
      <c r="A45" t="s">
        <v>17</v>
      </c>
      <c r="B45">
        <f>SUM(B40:B44)</f>
        <v>2615</v>
      </c>
      <c r="C45">
        <f>SUM(C40:C44)</f>
        <v>1485</v>
      </c>
      <c r="D45">
        <f>SUM(D40:D44)</f>
        <v>105</v>
      </c>
      <c r="F45">
        <f>SUM(F40:F44)</f>
        <v>-575</v>
      </c>
    </row>
    <row r="47" spans="1:6">
      <c r="A47" t="s">
        <v>20</v>
      </c>
      <c r="B47">
        <f>B45/B2</f>
        <v>130.75</v>
      </c>
    </row>
    <row r="48" spans="1:6">
      <c r="A48" t="s">
        <v>19</v>
      </c>
      <c r="B48">
        <f>C45/B2</f>
        <v>74.25</v>
      </c>
    </row>
    <row r="49" spans="1:22">
      <c r="A49" t="s">
        <v>18</v>
      </c>
      <c r="B49">
        <f>-B47+D45</f>
        <v>-25.75</v>
      </c>
    </row>
    <row r="50" spans="1:22">
      <c r="A50" t="s">
        <v>21</v>
      </c>
      <c r="B50">
        <f>-F45-B47*(B2-B3)</f>
        <v>-471</v>
      </c>
    </row>
    <row r="53" spans="1:22">
      <c r="A53" t="s">
        <v>22</v>
      </c>
    </row>
    <row r="55" spans="1:22">
      <c r="A55" t="s">
        <v>2</v>
      </c>
      <c r="B55">
        <v>0</v>
      </c>
      <c r="C55">
        <v>1</v>
      </c>
      <c r="D55">
        <v>2</v>
      </c>
      <c r="E55">
        <v>3</v>
      </c>
      <c r="F55">
        <v>4</v>
      </c>
      <c r="G55">
        <v>5</v>
      </c>
      <c r="H55">
        <v>6</v>
      </c>
      <c r="I55">
        <v>7</v>
      </c>
      <c r="J55">
        <v>8</v>
      </c>
      <c r="K55">
        <v>9</v>
      </c>
      <c r="L55">
        <v>10</v>
      </c>
      <c r="M55">
        <v>11</v>
      </c>
      <c r="N55">
        <v>12</v>
      </c>
      <c r="O55">
        <v>13</v>
      </c>
      <c r="P55">
        <v>14</v>
      </c>
      <c r="Q55">
        <v>15</v>
      </c>
      <c r="R55">
        <v>16</v>
      </c>
      <c r="S55">
        <v>17</v>
      </c>
      <c r="T55">
        <v>18</v>
      </c>
      <c r="U55">
        <v>19</v>
      </c>
      <c r="V55">
        <v>20</v>
      </c>
    </row>
    <row r="56" spans="1:22">
      <c r="B56">
        <f>IF($D9&lt;B$55,0,$E9)</f>
        <v>20</v>
      </c>
      <c r="C56">
        <f>IF($D9&lt;C$55,0,$E9)</f>
        <v>20</v>
      </c>
      <c r="D56">
        <f t="shared" ref="D56:M56" si="6">IF($D9&lt;D$55,0,$E9)</f>
        <v>20</v>
      </c>
      <c r="E56">
        <f t="shared" si="6"/>
        <v>20</v>
      </c>
      <c r="F56">
        <f t="shared" si="6"/>
        <v>20</v>
      </c>
      <c r="G56">
        <f t="shared" si="6"/>
        <v>20</v>
      </c>
      <c r="H56">
        <f t="shared" si="6"/>
        <v>0</v>
      </c>
      <c r="I56">
        <f t="shared" si="6"/>
        <v>0</v>
      </c>
      <c r="J56">
        <f t="shared" si="6"/>
        <v>0</v>
      </c>
      <c r="K56">
        <f t="shared" si="6"/>
        <v>0</v>
      </c>
      <c r="L56">
        <f t="shared" si="6"/>
        <v>0</v>
      </c>
      <c r="M56">
        <f t="shared" si="6"/>
        <v>0</v>
      </c>
      <c r="N56">
        <f t="shared" ref="N56:V56" si="7">IF($D9&lt;N$55,0,$E9)</f>
        <v>0</v>
      </c>
      <c r="O56">
        <f t="shared" si="7"/>
        <v>0</v>
      </c>
      <c r="P56">
        <f t="shared" si="7"/>
        <v>0</v>
      </c>
      <c r="Q56">
        <f t="shared" si="7"/>
        <v>0</v>
      </c>
      <c r="R56">
        <f t="shared" si="7"/>
        <v>0</v>
      </c>
      <c r="S56">
        <f t="shared" si="7"/>
        <v>0</v>
      </c>
      <c r="T56">
        <f t="shared" si="7"/>
        <v>0</v>
      </c>
      <c r="U56">
        <f t="shared" si="7"/>
        <v>0</v>
      </c>
      <c r="V56">
        <f t="shared" si="7"/>
        <v>0</v>
      </c>
    </row>
    <row r="57" spans="1:22">
      <c r="B57">
        <f t="shared" ref="B57:C60" si="8">IF($D10&lt;B$55,0,$E10)</f>
        <v>40</v>
      </c>
      <c r="C57">
        <f t="shared" si="8"/>
        <v>40</v>
      </c>
      <c r="D57">
        <f t="shared" ref="D57:M57" si="9">IF($D10&lt;D$55,0,$E10)</f>
        <v>40</v>
      </c>
      <c r="E57">
        <f t="shared" si="9"/>
        <v>40</v>
      </c>
      <c r="F57">
        <f t="shared" si="9"/>
        <v>40</v>
      </c>
      <c r="G57">
        <f t="shared" si="9"/>
        <v>40</v>
      </c>
      <c r="H57">
        <f t="shared" si="9"/>
        <v>40</v>
      </c>
      <c r="I57">
        <f t="shared" si="9"/>
        <v>40</v>
      </c>
      <c r="J57">
        <f t="shared" si="9"/>
        <v>40</v>
      </c>
      <c r="K57">
        <f t="shared" si="9"/>
        <v>0</v>
      </c>
      <c r="L57">
        <f t="shared" si="9"/>
        <v>0</v>
      </c>
      <c r="M57">
        <f t="shared" si="9"/>
        <v>0</v>
      </c>
      <c r="N57">
        <f t="shared" ref="N57:V57" si="10">IF($D10&lt;N$55,0,$E10)</f>
        <v>0</v>
      </c>
      <c r="O57">
        <f t="shared" si="10"/>
        <v>0</v>
      </c>
      <c r="P57">
        <f t="shared" si="10"/>
        <v>0</v>
      </c>
      <c r="Q57">
        <f t="shared" si="10"/>
        <v>0</v>
      </c>
      <c r="R57">
        <f t="shared" si="10"/>
        <v>0</v>
      </c>
      <c r="S57">
        <f t="shared" si="10"/>
        <v>0</v>
      </c>
      <c r="T57">
        <f t="shared" si="10"/>
        <v>0</v>
      </c>
      <c r="U57">
        <f t="shared" si="10"/>
        <v>0</v>
      </c>
      <c r="V57">
        <f t="shared" si="10"/>
        <v>0</v>
      </c>
    </row>
    <row r="58" spans="1:22">
      <c r="B58">
        <f t="shared" si="8"/>
        <v>40</v>
      </c>
      <c r="C58">
        <f t="shared" si="8"/>
        <v>40</v>
      </c>
      <c r="D58">
        <f t="shared" ref="D58:M58" si="11">IF($D11&lt;D$55,0,$E11)</f>
        <v>40</v>
      </c>
      <c r="E58">
        <f t="shared" si="11"/>
        <v>40</v>
      </c>
      <c r="F58">
        <f t="shared" si="11"/>
        <v>40</v>
      </c>
      <c r="G58">
        <f t="shared" si="11"/>
        <v>40</v>
      </c>
      <c r="H58">
        <f t="shared" si="11"/>
        <v>40</v>
      </c>
      <c r="I58">
        <f t="shared" si="11"/>
        <v>40</v>
      </c>
      <c r="J58">
        <f t="shared" si="11"/>
        <v>40</v>
      </c>
      <c r="K58">
        <f t="shared" si="11"/>
        <v>40</v>
      </c>
      <c r="L58">
        <f t="shared" si="11"/>
        <v>0</v>
      </c>
      <c r="M58">
        <f t="shared" si="11"/>
        <v>0</v>
      </c>
      <c r="N58">
        <f t="shared" ref="N58:V58" si="12">IF($D11&lt;N$55,0,$E11)</f>
        <v>0</v>
      </c>
      <c r="O58">
        <f t="shared" si="12"/>
        <v>0</v>
      </c>
      <c r="P58">
        <f t="shared" si="12"/>
        <v>0</v>
      </c>
      <c r="Q58">
        <f t="shared" si="12"/>
        <v>0</v>
      </c>
      <c r="R58">
        <f t="shared" si="12"/>
        <v>0</v>
      </c>
      <c r="S58">
        <f t="shared" si="12"/>
        <v>0</v>
      </c>
      <c r="T58">
        <f t="shared" si="12"/>
        <v>0</v>
      </c>
      <c r="U58">
        <f t="shared" si="12"/>
        <v>0</v>
      </c>
      <c r="V58">
        <f t="shared" si="12"/>
        <v>0</v>
      </c>
    </row>
    <row r="59" spans="1:22">
      <c r="B59">
        <f t="shared" si="8"/>
        <v>55</v>
      </c>
      <c r="C59">
        <f t="shared" si="8"/>
        <v>55</v>
      </c>
      <c r="D59">
        <f t="shared" ref="D59:M59" si="13">IF($D12&lt;D$55,0,$E12)</f>
        <v>55</v>
      </c>
      <c r="E59">
        <f t="shared" si="13"/>
        <v>55</v>
      </c>
      <c r="F59">
        <f t="shared" si="13"/>
        <v>55</v>
      </c>
      <c r="G59">
        <f t="shared" si="13"/>
        <v>55</v>
      </c>
      <c r="H59">
        <f t="shared" si="13"/>
        <v>55</v>
      </c>
      <c r="I59">
        <f t="shared" si="13"/>
        <v>55</v>
      </c>
      <c r="J59">
        <f t="shared" si="13"/>
        <v>55</v>
      </c>
      <c r="K59">
        <f t="shared" si="13"/>
        <v>55</v>
      </c>
      <c r="L59">
        <f t="shared" si="13"/>
        <v>55</v>
      </c>
      <c r="M59">
        <f t="shared" si="13"/>
        <v>55</v>
      </c>
      <c r="N59">
        <f t="shared" ref="N59:V59" si="14">IF($D12&lt;N$55,0,$E12)</f>
        <v>55</v>
      </c>
      <c r="O59">
        <f t="shared" si="14"/>
        <v>55</v>
      </c>
      <c r="P59">
        <f t="shared" si="14"/>
        <v>55</v>
      </c>
      <c r="Q59">
        <f t="shared" si="14"/>
        <v>55</v>
      </c>
      <c r="R59">
        <f t="shared" si="14"/>
        <v>55</v>
      </c>
      <c r="S59">
        <f t="shared" si="14"/>
        <v>55</v>
      </c>
      <c r="T59">
        <f t="shared" si="14"/>
        <v>0</v>
      </c>
      <c r="U59">
        <f t="shared" si="14"/>
        <v>0</v>
      </c>
      <c r="V59">
        <f t="shared" si="14"/>
        <v>0</v>
      </c>
    </row>
    <row r="60" spans="1:22">
      <c r="B60">
        <f t="shared" si="8"/>
        <v>50</v>
      </c>
      <c r="C60">
        <f t="shared" si="8"/>
        <v>50</v>
      </c>
      <c r="D60">
        <f t="shared" ref="D60:M60" si="15">IF($D13&lt;D$55,0,$E13)</f>
        <v>50</v>
      </c>
      <c r="E60">
        <f t="shared" si="15"/>
        <v>50</v>
      </c>
      <c r="F60">
        <f t="shared" si="15"/>
        <v>50</v>
      </c>
      <c r="G60">
        <f t="shared" si="15"/>
        <v>50</v>
      </c>
      <c r="H60">
        <f t="shared" si="15"/>
        <v>50</v>
      </c>
      <c r="I60">
        <f t="shared" si="15"/>
        <v>50</v>
      </c>
      <c r="J60">
        <f t="shared" si="15"/>
        <v>50</v>
      </c>
      <c r="K60">
        <f t="shared" si="15"/>
        <v>50</v>
      </c>
      <c r="L60">
        <f t="shared" si="15"/>
        <v>50</v>
      </c>
      <c r="M60">
        <f t="shared" si="15"/>
        <v>50</v>
      </c>
      <c r="N60">
        <f t="shared" ref="N60:V60" si="16">IF($D13&lt;N$55,0,$E13)</f>
        <v>50</v>
      </c>
      <c r="O60">
        <f t="shared" si="16"/>
        <v>50</v>
      </c>
      <c r="P60">
        <f t="shared" si="16"/>
        <v>50</v>
      </c>
      <c r="Q60">
        <f t="shared" si="16"/>
        <v>50</v>
      </c>
      <c r="R60">
        <f t="shared" si="16"/>
        <v>50</v>
      </c>
      <c r="S60">
        <f t="shared" si="16"/>
        <v>50</v>
      </c>
      <c r="T60">
        <f t="shared" si="16"/>
        <v>50</v>
      </c>
      <c r="U60">
        <f t="shared" si="16"/>
        <v>0</v>
      </c>
      <c r="V60">
        <f t="shared" si="16"/>
        <v>0</v>
      </c>
    </row>
    <row r="61" spans="1:22">
      <c r="B61">
        <f>SUM(B56:B60)</f>
        <v>205</v>
      </c>
      <c r="C61">
        <f>SUM(C56:C60)</f>
        <v>205</v>
      </c>
      <c r="D61">
        <f>SUM(D56:D60)</f>
        <v>205</v>
      </c>
      <c r="E61">
        <f>SUM(E56:E60)</f>
        <v>205</v>
      </c>
      <c r="F61">
        <f>SUM(F56:F60)</f>
        <v>205</v>
      </c>
      <c r="G61">
        <f>SUM(G56:G60)</f>
        <v>205</v>
      </c>
      <c r="H61">
        <f>SUM(H56:H60)</f>
        <v>185</v>
      </c>
      <c r="I61">
        <f>SUM(I56:I60)</f>
        <v>185</v>
      </c>
      <c r="J61">
        <f>SUM(J56:J60)</f>
        <v>185</v>
      </c>
      <c r="K61">
        <f>SUM(K56:K60)</f>
        <v>145</v>
      </c>
      <c r="L61">
        <f>SUM(L56:L60)</f>
        <v>105</v>
      </c>
      <c r="M61">
        <f>SUM(M56:M60)</f>
        <v>105</v>
      </c>
      <c r="N61">
        <f>SUM(N56:N60)</f>
        <v>105</v>
      </c>
      <c r="O61">
        <f>SUM(O56:O60)</f>
        <v>105</v>
      </c>
      <c r="P61">
        <f>SUM(P56:P60)</f>
        <v>105</v>
      </c>
      <c r="Q61">
        <f>SUM(Q56:Q60)</f>
        <v>105</v>
      </c>
      <c r="R61">
        <f>SUM(R56:R60)</f>
        <v>105</v>
      </c>
      <c r="S61">
        <f>SUM(S56:S60)</f>
        <v>105</v>
      </c>
      <c r="T61">
        <f>SUM(T56:T60)</f>
        <v>50</v>
      </c>
      <c r="U61">
        <f>SUM(U56:U60)</f>
        <v>0</v>
      </c>
      <c r="V61">
        <f>SUM(V56:V60)</f>
        <v>0</v>
      </c>
    </row>
    <row r="62" spans="1:22">
      <c r="A62" t="s">
        <v>18</v>
      </c>
      <c r="B62">
        <f>-$B47+B61</f>
        <v>74.25</v>
      </c>
      <c r="C62">
        <f>-$B47+C61</f>
        <v>74.25</v>
      </c>
      <c r="D62">
        <f>-$B47+D61</f>
        <v>74.25</v>
      </c>
      <c r="E62">
        <f>-$B47+E61</f>
        <v>74.25</v>
      </c>
      <c r="F62">
        <f>-$B47+F61</f>
        <v>74.25</v>
      </c>
      <c r="G62">
        <f>-$B47+G61</f>
        <v>74.25</v>
      </c>
      <c r="H62">
        <f>-$B47+H61</f>
        <v>54.25</v>
      </c>
      <c r="I62">
        <f>-$B47+I61</f>
        <v>54.25</v>
      </c>
      <c r="J62">
        <f>-$B47+J61</f>
        <v>54.25</v>
      </c>
      <c r="K62">
        <f>-$B47+K61</f>
        <v>14.25</v>
      </c>
      <c r="L62">
        <f>-$B47+L61</f>
        <v>-25.75</v>
      </c>
      <c r="M62">
        <f>-$B47+M61</f>
        <v>-25.75</v>
      </c>
      <c r="N62">
        <f>-$B47+N61</f>
        <v>-25.75</v>
      </c>
      <c r="O62">
        <f>-$B47+O61</f>
        <v>-25.75</v>
      </c>
      <c r="P62">
        <f>-$B47+P61</f>
        <v>-25.75</v>
      </c>
      <c r="Q62">
        <f>-$B47+Q61</f>
        <v>-25.75</v>
      </c>
      <c r="R62">
        <f>-$B47+R61</f>
        <v>-25.75</v>
      </c>
      <c r="S62">
        <f>-$B47+S61</f>
        <v>-25.75</v>
      </c>
      <c r="T62">
        <f>-$B47+T61</f>
        <v>-80.75</v>
      </c>
      <c r="U62">
        <f>-$B47+U61</f>
        <v>-130.75</v>
      </c>
      <c r="V62">
        <f>-$B47+V61</f>
        <v>-130.75</v>
      </c>
    </row>
    <row r="66" spans="1:1">
      <c r="A66" t="s">
        <v>23</v>
      </c>
    </row>
    <row r="68" spans="1:1">
      <c r="A68" t="s">
        <v>25</v>
      </c>
    </row>
    <row r="81" spans="1:22">
      <c r="A81" t="s">
        <v>26</v>
      </c>
    </row>
    <row r="83" spans="1:22">
      <c r="A83" t="s">
        <v>2</v>
      </c>
      <c r="B83">
        <v>0</v>
      </c>
      <c r="C83">
        <v>1</v>
      </c>
      <c r="D83">
        <v>2</v>
      </c>
      <c r="E83">
        <v>3</v>
      </c>
      <c r="F83">
        <v>4</v>
      </c>
      <c r="G83">
        <v>5</v>
      </c>
      <c r="H83">
        <v>6</v>
      </c>
      <c r="I83">
        <v>7</v>
      </c>
      <c r="J83">
        <v>8</v>
      </c>
      <c r="K83">
        <v>9</v>
      </c>
      <c r="L83">
        <v>10</v>
      </c>
      <c r="M83">
        <v>11</v>
      </c>
      <c r="N83">
        <v>12</v>
      </c>
      <c r="O83">
        <v>13</v>
      </c>
      <c r="P83">
        <v>14</v>
      </c>
      <c r="Q83">
        <v>15</v>
      </c>
      <c r="R83">
        <v>16</v>
      </c>
      <c r="S83">
        <v>17</v>
      </c>
      <c r="T83">
        <v>18</v>
      </c>
      <c r="U83">
        <v>19</v>
      </c>
      <c r="V83">
        <v>20</v>
      </c>
    </row>
    <row r="84" spans="1:22">
      <c r="B84">
        <f>-B56*($D9-B$83)</f>
        <v>-100</v>
      </c>
      <c r="C84">
        <f t="shared" ref="C84:V88" si="17">-C56*($D9-C$83)</f>
        <v>-80</v>
      </c>
      <c r="D84">
        <f t="shared" si="17"/>
        <v>-60</v>
      </c>
      <c r="E84">
        <f t="shared" si="17"/>
        <v>-40</v>
      </c>
      <c r="F84">
        <f t="shared" si="17"/>
        <v>-20</v>
      </c>
      <c r="G84">
        <f t="shared" si="17"/>
        <v>0</v>
      </c>
      <c r="H84">
        <f t="shared" si="17"/>
        <v>0</v>
      </c>
      <c r="I84">
        <f t="shared" si="17"/>
        <v>0</v>
      </c>
      <c r="J84">
        <f t="shared" si="17"/>
        <v>0</v>
      </c>
      <c r="K84">
        <f t="shared" si="17"/>
        <v>0</v>
      </c>
      <c r="L84">
        <f t="shared" si="17"/>
        <v>0</v>
      </c>
      <c r="M84">
        <f t="shared" si="17"/>
        <v>0</v>
      </c>
      <c r="N84">
        <f t="shared" si="17"/>
        <v>0</v>
      </c>
      <c r="O84">
        <f t="shared" si="17"/>
        <v>0</v>
      </c>
      <c r="P84">
        <f t="shared" si="17"/>
        <v>0</v>
      </c>
      <c r="Q84">
        <f t="shared" si="17"/>
        <v>0</v>
      </c>
      <c r="R84">
        <f t="shared" si="17"/>
        <v>0</v>
      </c>
      <c r="S84">
        <f t="shared" si="17"/>
        <v>0</v>
      </c>
      <c r="T84">
        <f t="shared" si="17"/>
        <v>0</v>
      </c>
      <c r="U84">
        <f t="shared" si="17"/>
        <v>0</v>
      </c>
      <c r="V84">
        <f t="shared" si="17"/>
        <v>0</v>
      </c>
    </row>
    <row r="85" spans="1:22">
      <c r="B85">
        <f t="shared" ref="B85:Q88" si="18">-B57*($D10-B$83)</f>
        <v>-320</v>
      </c>
      <c r="C85">
        <f t="shared" si="18"/>
        <v>-280</v>
      </c>
      <c r="D85">
        <f t="shared" si="18"/>
        <v>-240</v>
      </c>
      <c r="E85">
        <f t="shared" si="18"/>
        <v>-200</v>
      </c>
      <c r="F85">
        <f t="shared" si="18"/>
        <v>-160</v>
      </c>
      <c r="G85">
        <f t="shared" si="18"/>
        <v>-120</v>
      </c>
      <c r="H85">
        <f t="shared" si="18"/>
        <v>-80</v>
      </c>
      <c r="I85">
        <f t="shared" si="18"/>
        <v>-40</v>
      </c>
      <c r="J85">
        <f t="shared" si="18"/>
        <v>0</v>
      </c>
      <c r="K85">
        <f t="shared" si="18"/>
        <v>0</v>
      </c>
      <c r="L85">
        <f t="shared" si="18"/>
        <v>0</v>
      </c>
      <c r="M85">
        <f t="shared" si="18"/>
        <v>0</v>
      </c>
      <c r="N85">
        <f t="shared" si="18"/>
        <v>0</v>
      </c>
      <c r="O85">
        <f t="shared" si="18"/>
        <v>0</v>
      </c>
      <c r="P85">
        <f t="shared" si="18"/>
        <v>0</v>
      </c>
      <c r="Q85">
        <f t="shared" si="18"/>
        <v>0</v>
      </c>
      <c r="R85">
        <f t="shared" si="17"/>
        <v>0</v>
      </c>
      <c r="S85">
        <f t="shared" si="17"/>
        <v>0</v>
      </c>
      <c r="T85">
        <f t="shared" si="17"/>
        <v>0</v>
      </c>
      <c r="U85">
        <f t="shared" si="17"/>
        <v>0</v>
      </c>
      <c r="V85">
        <f t="shared" si="17"/>
        <v>0</v>
      </c>
    </row>
    <row r="86" spans="1:22">
      <c r="B86">
        <f t="shared" si="18"/>
        <v>-360</v>
      </c>
      <c r="C86">
        <f t="shared" si="17"/>
        <v>-320</v>
      </c>
      <c r="D86">
        <f t="shared" si="17"/>
        <v>-280</v>
      </c>
      <c r="E86">
        <f t="shared" si="17"/>
        <v>-240</v>
      </c>
      <c r="F86">
        <f t="shared" si="17"/>
        <v>-200</v>
      </c>
      <c r="G86">
        <f t="shared" si="17"/>
        <v>-160</v>
      </c>
      <c r="H86">
        <f t="shared" si="17"/>
        <v>-120</v>
      </c>
      <c r="I86">
        <f t="shared" si="17"/>
        <v>-80</v>
      </c>
      <c r="J86">
        <f t="shared" si="17"/>
        <v>-40</v>
      </c>
      <c r="K86">
        <f t="shared" si="17"/>
        <v>0</v>
      </c>
      <c r="L86">
        <f t="shared" si="17"/>
        <v>0</v>
      </c>
      <c r="M86">
        <f t="shared" si="17"/>
        <v>0</v>
      </c>
      <c r="N86">
        <f t="shared" si="17"/>
        <v>0</v>
      </c>
      <c r="O86">
        <f t="shared" si="17"/>
        <v>0</v>
      </c>
      <c r="P86">
        <f t="shared" si="17"/>
        <v>0</v>
      </c>
      <c r="Q86">
        <f t="shared" si="17"/>
        <v>0</v>
      </c>
      <c r="R86">
        <f t="shared" si="17"/>
        <v>0</v>
      </c>
      <c r="S86">
        <f t="shared" si="17"/>
        <v>0</v>
      </c>
      <c r="T86">
        <f t="shared" si="17"/>
        <v>0</v>
      </c>
      <c r="U86">
        <f t="shared" si="17"/>
        <v>0</v>
      </c>
      <c r="V86">
        <f t="shared" si="17"/>
        <v>0</v>
      </c>
    </row>
    <row r="87" spans="1:22">
      <c r="B87">
        <f t="shared" si="18"/>
        <v>-935</v>
      </c>
      <c r="C87">
        <f t="shared" si="17"/>
        <v>-880</v>
      </c>
      <c r="D87">
        <f t="shared" si="17"/>
        <v>-825</v>
      </c>
      <c r="E87">
        <f t="shared" si="17"/>
        <v>-770</v>
      </c>
      <c r="F87">
        <f t="shared" si="17"/>
        <v>-715</v>
      </c>
      <c r="G87">
        <f t="shared" si="17"/>
        <v>-660</v>
      </c>
      <c r="H87">
        <f t="shared" si="17"/>
        <v>-605</v>
      </c>
      <c r="I87">
        <f t="shared" si="17"/>
        <v>-550</v>
      </c>
      <c r="J87">
        <f t="shared" si="17"/>
        <v>-495</v>
      </c>
      <c r="K87">
        <f t="shared" si="17"/>
        <v>-440</v>
      </c>
      <c r="L87">
        <f t="shared" si="17"/>
        <v>-385</v>
      </c>
      <c r="M87">
        <f t="shared" si="17"/>
        <v>-330</v>
      </c>
      <c r="N87">
        <f t="shared" si="17"/>
        <v>-275</v>
      </c>
      <c r="O87">
        <f t="shared" si="17"/>
        <v>-220</v>
      </c>
      <c r="P87">
        <f t="shared" si="17"/>
        <v>-165</v>
      </c>
      <c r="Q87">
        <f t="shared" si="17"/>
        <v>-110</v>
      </c>
      <c r="R87">
        <f t="shared" si="17"/>
        <v>-55</v>
      </c>
      <c r="S87">
        <f t="shared" si="17"/>
        <v>0</v>
      </c>
      <c r="T87">
        <f t="shared" si="17"/>
        <v>0</v>
      </c>
      <c r="U87">
        <f t="shared" si="17"/>
        <v>0</v>
      </c>
      <c r="V87">
        <f t="shared" si="17"/>
        <v>0</v>
      </c>
    </row>
    <row r="88" spans="1:22">
      <c r="B88">
        <f t="shared" si="18"/>
        <v>-900</v>
      </c>
      <c r="C88">
        <f t="shared" si="17"/>
        <v>-850</v>
      </c>
      <c r="D88">
        <f t="shared" si="17"/>
        <v>-800</v>
      </c>
      <c r="E88">
        <f t="shared" si="17"/>
        <v>-750</v>
      </c>
      <c r="F88">
        <f t="shared" si="17"/>
        <v>-700</v>
      </c>
      <c r="G88">
        <f t="shared" si="17"/>
        <v>-650</v>
      </c>
      <c r="H88">
        <f t="shared" si="17"/>
        <v>-600</v>
      </c>
      <c r="I88">
        <f t="shared" si="17"/>
        <v>-550</v>
      </c>
      <c r="J88">
        <f t="shared" si="17"/>
        <v>-500</v>
      </c>
      <c r="K88">
        <f t="shared" si="17"/>
        <v>-450</v>
      </c>
      <c r="L88">
        <f t="shared" si="17"/>
        <v>-400</v>
      </c>
      <c r="M88">
        <f t="shared" si="17"/>
        <v>-350</v>
      </c>
      <c r="N88">
        <f t="shared" si="17"/>
        <v>-300</v>
      </c>
      <c r="O88">
        <f t="shared" si="17"/>
        <v>-250</v>
      </c>
      <c r="P88">
        <f t="shared" si="17"/>
        <v>-200</v>
      </c>
      <c r="Q88">
        <f t="shared" si="17"/>
        <v>-150</v>
      </c>
      <c r="R88">
        <f t="shared" si="17"/>
        <v>-100</v>
      </c>
      <c r="S88">
        <f t="shared" si="17"/>
        <v>-50</v>
      </c>
      <c r="T88">
        <f t="shared" si="17"/>
        <v>0</v>
      </c>
      <c r="U88">
        <f t="shared" si="17"/>
        <v>0</v>
      </c>
      <c r="V88">
        <f t="shared" si="17"/>
        <v>0</v>
      </c>
    </row>
    <row r="89" spans="1:22">
      <c r="A89" t="s">
        <v>17</v>
      </c>
      <c r="B89">
        <f>SUM(B84:B88)</f>
        <v>-2615</v>
      </c>
      <c r="C89">
        <f t="shared" ref="C89:V89" si="19">SUM(C84:C88)</f>
        <v>-2410</v>
      </c>
      <c r="D89">
        <f t="shared" si="19"/>
        <v>-2205</v>
      </c>
      <c r="E89">
        <f t="shared" si="19"/>
        <v>-2000</v>
      </c>
      <c r="F89">
        <f t="shared" si="19"/>
        <v>-1795</v>
      </c>
      <c r="G89">
        <f t="shared" si="19"/>
        <v>-1590</v>
      </c>
      <c r="H89">
        <f t="shared" si="19"/>
        <v>-1405</v>
      </c>
      <c r="I89">
        <f t="shared" si="19"/>
        <v>-1220</v>
      </c>
      <c r="J89">
        <f t="shared" si="19"/>
        <v>-1035</v>
      </c>
      <c r="K89">
        <f t="shared" si="19"/>
        <v>-890</v>
      </c>
      <c r="L89">
        <f t="shared" si="19"/>
        <v>-785</v>
      </c>
      <c r="M89">
        <f t="shared" si="19"/>
        <v>-680</v>
      </c>
      <c r="N89">
        <f t="shared" si="19"/>
        <v>-575</v>
      </c>
      <c r="O89">
        <f t="shared" si="19"/>
        <v>-470</v>
      </c>
      <c r="P89">
        <f t="shared" si="19"/>
        <v>-365</v>
      </c>
      <c r="Q89">
        <f t="shared" si="19"/>
        <v>-260</v>
      </c>
      <c r="R89">
        <f t="shared" si="19"/>
        <v>-155</v>
      </c>
      <c r="S89">
        <f t="shared" si="19"/>
        <v>-50</v>
      </c>
      <c r="T89">
        <f t="shared" si="19"/>
        <v>0</v>
      </c>
      <c r="U89">
        <f t="shared" si="19"/>
        <v>0</v>
      </c>
      <c r="V89">
        <f t="shared" si="19"/>
        <v>0</v>
      </c>
    </row>
    <row r="90" spans="1:22">
      <c r="A90" t="s">
        <v>27</v>
      </c>
      <c r="B90">
        <f>-B89-$B47*($B2-B83)</f>
        <v>0</v>
      </c>
      <c r="C90">
        <f>-C89-$B47*($B2-C83)</f>
        <v>-74.25</v>
      </c>
      <c r="D90">
        <f t="shared" ref="D90:V90" si="20">-D89-$B47*($B2-D83)</f>
        <v>-148.5</v>
      </c>
      <c r="E90">
        <f t="shared" si="20"/>
        <v>-222.75</v>
      </c>
      <c r="F90">
        <f t="shared" si="20"/>
        <v>-297</v>
      </c>
      <c r="G90">
        <f t="shared" si="20"/>
        <v>-371.25</v>
      </c>
      <c r="H90">
        <f t="shared" si="20"/>
        <v>-425.5</v>
      </c>
      <c r="I90">
        <f t="shared" si="20"/>
        <v>-479.75</v>
      </c>
      <c r="J90">
        <f t="shared" si="20"/>
        <v>-534</v>
      </c>
      <c r="K90">
        <f t="shared" si="20"/>
        <v>-548.25</v>
      </c>
      <c r="L90">
        <f t="shared" si="20"/>
        <v>-522.5</v>
      </c>
      <c r="M90">
        <f t="shared" si="20"/>
        <v>-496.75</v>
      </c>
      <c r="N90">
        <f t="shared" si="20"/>
        <v>-471</v>
      </c>
      <c r="O90">
        <f t="shared" si="20"/>
        <v>-445.25</v>
      </c>
      <c r="P90">
        <f t="shared" si="20"/>
        <v>-419.5</v>
      </c>
      <c r="Q90">
        <f t="shared" si="20"/>
        <v>-393.75</v>
      </c>
      <c r="R90">
        <f t="shared" si="20"/>
        <v>-368</v>
      </c>
      <c r="S90">
        <f t="shared" si="20"/>
        <v>-342.25</v>
      </c>
      <c r="T90">
        <f t="shared" si="20"/>
        <v>-261.5</v>
      </c>
      <c r="U90">
        <f t="shared" si="20"/>
        <v>-130.75</v>
      </c>
      <c r="V90">
        <f t="shared" si="20"/>
        <v>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HovNet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Koňařík</dc:creator>
  <cp:lastModifiedBy>Marcel Koňařík</cp:lastModifiedBy>
  <dcterms:created xsi:type="dcterms:W3CDTF">2009-10-22T08:17:04Z</dcterms:created>
  <dcterms:modified xsi:type="dcterms:W3CDTF">2009-10-22T17:58:53Z</dcterms:modified>
</cp:coreProperties>
</file>